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291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<sst xmlns="http://schemas.openxmlformats.org/spreadsheetml/2006/main" count="152" uniqueCount="115">
  <si>
    <t>1.eelistus 
KOV, vanus
 7-26</t>
  </si>
  <si>
    <t>1. eelistus 
KOV vanus 60+</t>
  </si>
  <si>
    <t>Saavutus-toetuse aste</t>
  </si>
  <si>
    <t>7-26-aastaste pearaha</t>
  </si>
  <si>
    <t>60+ vanuses pearaha</t>
  </si>
  <si>
    <t>Esindusk-s osalejate arv</t>
  </si>
  <si>
    <t xml:space="preserve">Esindus-kollektiivile lisanduv pearaha </t>
  </si>
  <si>
    <t>Pearaha kokku</t>
  </si>
  <si>
    <t>Saavutus- toetuse summa</t>
  </si>
  <si>
    <t>KOKKU toetus- summa</t>
  </si>
  <si>
    <t>Huviringi nimi</t>
  </si>
  <si>
    <t>Kultuuriühingu nimi</t>
  </si>
  <si>
    <t>KOORID</t>
  </si>
  <si>
    <t>Tartu Poistekoor</t>
  </si>
  <si>
    <t>Tartu Poistekoor ja neidudekoor Kurekell</t>
  </si>
  <si>
    <t>II</t>
  </si>
  <si>
    <t>Neidudekoor Kurekell</t>
  </si>
  <si>
    <t>I</t>
  </si>
  <si>
    <t>Tartu Ülikooli Akadeemiline Naiskoor</t>
  </si>
  <si>
    <t>TARTU ÜLIKOOLI AKADEEMILINE NAISKOOR</t>
  </si>
  <si>
    <t>III</t>
  </si>
  <si>
    <t>TÜ Akadeemilise Naiskoori vilistlaskoor</t>
  </si>
  <si>
    <t>Tartu Ülikooli Akadeemilise Naiskoori vilistlaskoor</t>
  </si>
  <si>
    <t>Tartu Ülikooli kammerkoor</t>
  </si>
  <si>
    <t>Sihtasutus Tartu Ülikooli Kammerkoor</t>
  </si>
  <si>
    <t>Tartu Akadeemiline Meeskoor</t>
  </si>
  <si>
    <t>Tartu Noortekoor</t>
  </si>
  <si>
    <t>TARTU NOORTEKOOR</t>
  </si>
  <si>
    <t>Tartu Üliõpilassegakoor</t>
  </si>
  <si>
    <t>MTÜ Tartu Üliõpilassegakoor</t>
  </si>
  <si>
    <t>Laulukoor Tarbatu</t>
  </si>
  <si>
    <t>MTÜ laulukoor TARBATU</t>
  </si>
  <si>
    <t>Vanemuise Seltsi segakoor</t>
  </si>
  <si>
    <t>Vanemuise Selts</t>
  </si>
  <si>
    <t>EMLS Tartu meeskoor</t>
  </si>
  <si>
    <t>TARTU ÜLIKOOLI AMETIÜHING</t>
  </si>
  <si>
    <t>Naiskoor Ave</t>
  </si>
  <si>
    <t>Tartu naiskoor Ave</t>
  </si>
  <si>
    <t>Naiskoor Domina</t>
  </si>
  <si>
    <t>Tartu naiskoor „Domina“</t>
  </si>
  <si>
    <t>Meeskoor Akadeemiline Emajõgi</t>
  </si>
  <si>
    <t>Mittetulundusühing Tartu Sõltumatu Muusika Keskus</t>
  </si>
  <si>
    <t>Elleri kontsertkoor</t>
  </si>
  <si>
    <t>Mittetulundusühing Elleri Loomekeskus</t>
  </si>
  <si>
    <t>Elleri kooristuudio</t>
  </si>
  <si>
    <t>Waldorfkooli segakoor</t>
  </si>
  <si>
    <t>Waldorfkooli lastekoor</t>
  </si>
  <si>
    <t>Meeskoor Gaudeamus</t>
  </si>
  <si>
    <t>TARTU MEESKOOR GAUDEAMUS</t>
  </si>
  <si>
    <t>Ingerisoomlaste segakoor Kiuru</t>
  </si>
  <si>
    <t>Tartu Ingerisoomlaste Selts</t>
  </si>
  <si>
    <t>Segakoor In Corpore</t>
  </si>
  <si>
    <t>Tartu Kristlik Noortekodu</t>
  </si>
  <si>
    <t>Segakoor Hale Pop Singers</t>
  </si>
  <si>
    <t>Tartu Rahvaülikool</t>
  </si>
  <si>
    <t>Laulukoor</t>
  </si>
  <si>
    <t>PUHKPILLIORKESTRID</t>
  </si>
  <si>
    <t>Big Band Tartu</t>
  </si>
  <si>
    <t>MTÜ Laulu- ja pillimänguselts CON VIVO</t>
  </si>
  <si>
    <t>Tartu Saksikoor</t>
  </si>
  <si>
    <t>Puhkpilliorkester Popsid</t>
  </si>
  <si>
    <t>Puhkpilliorkester Tartu</t>
  </si>
  <si>
    <t>Eller Brass</t>
  </si>
  <si>
    <t>Elleri Big Band</t>
  </si>
  <si>
    <t>RAHVATANTSURÜHMAD</t>
  </si>
  <si>
    <t>Tartu Ülikooli rahvakunstiansambel</t>
  </si>
  <si>
    <t>Tartu Ülikooli Rahvakunstiansambel</t>
  </si>
  <si>
    <t>Rahvatantsuansambel Tarbatu</t>
  </si>
  <si>
    <t>RAHVATANTSUANSAMBEL TARBATU</t>
  </si>
  <si>
    <t>Naisrahvatantsurühm Linda</t>
  </si>
  <si>
    <t>Rahvatantsurühm Vikerkaar</t>
  </si>
  <si>
    <t>MTÜ VIKERKAARE SELTS</t>
  </si>
  <si>
    <t>Segarahvatantsurühm Kusta</t>
  </si>
  <si>
    <t>Tartu Linna Pensionäride Organisatsioon „Kodukotus“</t>
  </si>
  <si>
    <t>Rahvatantsuansambel Tantsutallad</t>
  </si>
  <si>
    <t>PÄRIMUSMUUSIKAANSAMBLID</t>
  </si>
  <si>
    <t>Pilliõppering</t>
  </si>
  <si>
    <t>Huviring „Improvisatsioon rahvamuusikas“</t>
  </si>
  <si>
    <t>ansambel Taevastiib</t>
  </si>
  <si>
    <t>ansambel Singelus end. Kapten Trumm</t>
  </si>
  <si>
    <t>ansambel Viisikera</t>
  </si>
  <si>
    <t>Ellerino</t>
  </si>
  <si>
    <t>Pärimusmuusika (vene)</t>
  </si>
  <si>
    <t>Tartu Sotsiaalkapitali Arenduskeskus MTÜ</t>
  </si>
  <si>
    <t>FOLKLOORIRÜHMAD</t>
  </si>
  <si>
    <t>Ukraina kultuuriselts Promin</t>
  </si>
  <si>
    <t>Eakate rahvakultuuriring</t>
  </si>
  <si>
    <t>Ellerfolk</t>
  </si>
  <si>
    <t xml:space="preserve">HARRASTUSTEATRID </t>
  </si>
  <si>
    <t>Vilde Teater</t>
  </si>
  <si>
    <t>MTÜ VILDE TEATER</t>
  </si>
  <si>
    <t>Tartu Üliõpilasteater</t>
  </si>
  <si>
    <t>MTÜ Tartu Üliõpilasteater</t>
  </si>
  <si>
    <t>Näitering</t>
  </si>
  <si>
    <t>Teatristuudio</t>
  </si>
  <si>
    <t>Kurtide näitering</t>
  </si>
  <si>
    <t>Uru Noorteteater</t>
  </si>
  <si>
    <t xml:space="preserve">KÄSITÖÖRINGID </t>
  </si>
  <si>
    <t>Käsitööring</t>
  </si>
  <si>
    <t>Käsitööring Kaval Käsi</t>
  </si>
  <si>
    <t>Niplispitsiklubi Hestia</t>
  </si>
  <si>
    <t>Käsitööklubi Maret</t>
  </si>
  <si>
    <t>Mittetulundusühing Loovkeskus</t>
  </si>
  <si>
    <t>Väike kakuke</t>
  </si>
  <si>
    <t>Mittetulundusühing Jakobi Mäe Kultuurikoda</t>
  </si>
  <si>
    <t>KOKKU</t>
  </si>
  <si>
    <t>MITTETULUNDUSÜHING KIREPI MÕIS</t>
  </si>
  <si>
    <t>MITTETULUNDUSÜHING TARTUMAA RAHVAKULTUURI KESKSELTS</t>
  </si>
  <si>
    <t>mittetulundusühing Hestia</t>
  </si>
  <si>
    <t>Mittetulundusühing FitStudio</t>
  </si>
  <si>
    <t>Hugo Treffneri Gümnaasiumi tantsuansambel TANTSUTALLAD</t>
  </si>
  <si>
    <t>mittetulundusühing Tartu Üliõpilasmaja</t>
  </si>
  <si>
    <t>mittetulundusühing PUHKPILLIORKESTER TARTU</t>
  </si>
  <si>
    <t>Uru Noorteteater MTÜ</t>
  </si>
  <si>
    <t xml:space="preserve">Tartumaa Kurtide Ühing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</si>
</sst>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&quot;Jah&quot;;&quot;Jah&quot;;&quot;Ei&quot;"/>
    <numFmt numFmtId="166" formatCode="&quot;Tõene&quot;;&quot;Tõene&quot;;&quot;Väär&quot;"/>
    <numFmt numFmtId="167" formatCode="&quot;Sees&quot;;&quot;Sees&quot;;&quot;Väljas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24" fillId="22" borderId="10" xfId="35" applyFont="1" applyBorder="1" applyAlignment="1">
      <alignment horizontal="left"/>
    </xf>
    <xf numFmtId="0" fontId="29" fillId="22" borderId="10" xfId="35" applyBorder="1" applyAlignment="1">
      <alignment horizontal="left"/>
    </xf>
    <xf numFmtId="164" fontId="29" fillId="22" borderId="10" xfId="35" applyNumberFormat="1" applyBorder="1" applyAlignment="1">
      <alignment horizontal="center"/>
    </xf>
    <xf numFmtId="0" fontId="29" fillId="22" borderId="10" xfId="35" applyNumberFormat="1" applyBorder="1" applyAlignment="1">
      <alignment horizontal="center"/>
    </xf>
    <xf numFmtId="0" fontId="29" fillId="22" borderId="10" xfId="35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34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5" fillId="22" borderId="10" xfId="35" applyFont="1" applyBorder="1" applyAlignment="1">
      <alignment horizontal="left"/>
    </xf>
    <xf numFmtId="0" fontId="25" fillId="22" borderId="10" xfId="35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32.57421875" style="0" customWidth="1"/>
    <col min="2" max="2" width="55.7109375" style="0" customWidth="1"/>
    <col min="6" max="6" width="9.140625" style="0" customWidth="1"/>
    <col min="7" max="7" width="9.140625" style="0" hidden="1" customWidth="1"/>
    <col min="10" max="10" width="0.2890625" style="0" hidden="1" customWidth="1"/>
    <col min="11" max="11" width="10.140625" style="0" customWidth="1"/>
  </cols>
  <sheetData>
    <row r="1" spans="1:14" ht="54" customHeight="1">
      <c r="A1" s="1">
        <v>70</v>
      </c>
      <c r="B1" s="1"/>
      <c r="C1" s="1"/>
      <c r="D1" s="32" t="s">
        <v>0</v>
      </c>
      <c r="E1" s="32" t="s">
        <v>1</v>
      </c>
      <c r="F1" s="32" t="s">
        <v>2</v>
      </c>
      <c r="G1" s="32" t="s">
        <v>2</v>
      </c>
      <c r="H1" s="32" t="s">
        <v>3</v>
      </c>
      <c r="I1" s="32" t="s">
        <v>4</v>
      </c>
      <c r="J1" s="32" t="s">
        <v>5</v>
      </c>
      <c r="K1" s="32" t="s">
        <v>6</v>
      </c>
      <c r="L1" s="32" t="s">
        <v>7</v>
      </c>
      <c r="M1" s="32" t="s">
        <v>8</v>
      </c>
      <c r="N1" s="33" t="s">
        <v>9</v>
      </c>
    </row>
    <row r="2" spans="1:14" ht="15">
      <c r="A2" s="1" t="s">
        <v>10</v>
      </c>
      <c r="B2" s="1" t="s">
        <v>11</v>
      </c>
      <c r="C2" s="1"/>
      <c r="D2" s="2"/>
      <c r="E2" s="3"/>
      <c r="F2" s="3"/>
      <c r="G2" s="4"/>
      <c r="H2" s="4">
        <f>H73</f>
        <v>40180</v>
      </c>
      <c r="I2" s="4">
        <f>I73</f>
        <v>8295</v>
      </c>
      <c r="J2" s="4">
        <f>J73</f>
        <v>112</v>
      </c>
      <c r="K2" s="4">
        <f>K73</f>
        <v>4200</v>
      </c>
      <c r="L2" s="4">
        <f>L73</f>
        <v>52675</v>
      </c>
      <c r="M2" s="4"/>
      <c r="N2" s="5"/>
    </row>
    <row r="3" spans="1:14" ht="15">
      <c r="A3" s="6" t="s">
        <v>12</v>
      </c>
      <c r="B3" s="7"/>
      <c r="C3" s="7"/>
      <c r="D3" s="8"/>
      <c r="E3" s="9"/>
      <c r="F3" s="9"/>
      <c r="G3" s="10"/>
      <c r="H3" s="10"/>
      <c r="I3" s="10"/>
      <c r="J3" s="10"/>
      <c r="K3" s="10"/>
      <c r="L3" s="10"/>
      <c r="M3" s="10"/>
      <c r="N3" s="10"/>
    </row>
    <row r="4" spans="1:14" ht="15">
      <c r="A4" s="11" t="s">
        <v>13</v>
      </c>
      <c r="B4" s="12" t="s">
        <v>14</v>
      </c>
      <c r="C4" s="12">
        <v>80144871</v>
      </c>
      <c r="D4" s="13">
        <v>60</v>
      </c>
      <c r="E4" s="14"/>
      <c r="F4" s="14" t="s">
        <v>15</v>
      </c>
      <c r="G4" s="15">
        <v>0</v>
      </c>
      <c r="H4" s="15">
        <f aca="true" t="shared" si="0" ref="H4:H26">A$1*D4</f>
        <v>4200</v>
      </c>
      <c r="I4" s="15">
        <f aca="true" t="shared" si="1" ref="I4:I26">A$1/2*E4</f>
        <v>0</v>
      </c>
      <c r="J4" s="15">
        <f aca="true" t="shared" si="2" ref="J4:J26">G4*(D4+E4)</f>
        <v>0</v>
      </c>
      <c r="K4" s="15">
        <f aca="true" t="shared" si="3" ref="K4:K26">(D4*A$1/2+E4*A$1)*G4</f>
        <v>0</v>
      </c>
      <c r="L4" s="15">
        <f aca="true" t="shared" si="4" ref="L4:L26">H4+I4+K4</f>
        <v>4200</v>
      </c>
      <c r="M4" s="15">
        <v>400</v>
      </c>
      <c r="N4" s="16">
        <f aca="true" t="shared" si="5" ref="N4:N26">L4+M4</f>
        <v>4600</v>
      </c>
    </row>
    <row r="5" spans="1:14" ht="15">
      <c r="A5" s="11" t="s">
        <v>16</v>
      </c>
      <c r="B5" s="12" t="s">
        <v>14</v>
      </c>
      <c r="C5" s="12">
        <v>80144871</v>
      </c>
      <c r="D5" s="13">
        <v>28</v>
      </c>
      <c r="E5" s="14"/>
      <c r="F5" s="14" t="s">
        <v>17</v>
      </c>
      <c r="G5" s="15">
        <v>0</v>
      </c>
      <c r="H5" s="15">
        <f t="shared" si="0"/>
        <v>1960</v>
      </c>
      <c r="I5" s="15">
        <f t="shared" si="1"/>
        <v>0</v>
      </c>
      <c r="J5" s="15">
        <f t="shared" si="2"/>
        <v>0</v>
      </c>
      <c r="K5" s="15">
        <f t="shared" si="3"/>
        <v>0</v>
      </c>
      <c r="L5" s="15">
        <f t="shared" si="4"/>
        <v>1960</v>
      </c>
      <c r="M5" s="15">
        <v>200</v>
      </c>
      <c r="N5" s="17">
        <f t="shared" si="5"/>
        <v>2160</v>
      </c>
    </row>
    <row r="6" spans="1:14" ht="15">
      <c r="A6" s="11" t="s">
        <v>18</v>
      </c>
      <c r="B6" s="12" t="s">
        <v>19</v>
      </c>
      <c r="C6" s="12">
        <v>80124302</v>
      </c>
      <c r="D6" s="13">
        <v>4</v>
      </c>
      <c r="E6" s="14"/>
      <c r="F6" s="18" t="s">
        <v>20</v>
      </c>
      <c r="G6" s="15">
        <v>1</v>
      </c>
      <c r="H6" s="15">
        <f t="shared" si="0"/>
        <v>280</v>
      </c>
      <c r="I6" s="15">
        <f t="shared" si="1"/>
        <v>0</v>
      </c>
      <c r="J6" s="15">
        <f t="shared" si="2"/>
        <v>4</v>
      </c>
      <c r="K6" s="15">
        <f t="shared" si="3"/>
        <v>140</v>
      </c>
      <c r="L6" s="15">
        <f t="shared" si="4"/>
        <v>420</v>
      </c>
      <c r="M6" s="15">
        <v>975</v>
      </c>
      <c r="N6" s="17">
        <f t="shared" si="5"/>
        <v>1395</v>
      </c>
    </row>
    <row r="7" spans="1:14" ht="15">
      <c r="A7" s="11" t="s">
        <v>21</v>
      </c>
      <c r="B7" s="12" t="s">
        <v>22</v>
      </c>
      <c r="C7" s="12">
        <v>80284558</v>
      </c>
      <c r="D7" s="13">
        <v>1</v>
      </c>
      <c r="E7" s="13">
        <v>11</v>
      </c>
      <c r="F7" s="14" t="s">
        <v>15</v>
      </c>
      <c r="G7" s="15">
        <v>0</v>
      </c>
      <c r="H7" s="15">
        <f t="shared" si="0"/>
        <v>70</v>
      </c>
      <c r="I7" s="15">
        <f t="shared" si="1"/>
        <v>385</v>
      </c>
      <c r="J7" s="15">
        <f t="shared" si="2"/>
        <v>0</v>
      </c>
      <c r="K7" s="15">
        <f t="shared" si="3"/>
        <v>0</v>
      </c>
      <c r="L7" s="15">
        <f t="shared" si="4"/>
        <v>455</v>
      </c>
      <c r="M7" s="15">
        <v>400</v>
      </c>
      <c r="N7" s="16">
        <f t="shared" si="5"/>
        <v>855</v>
      </c>
    </row>
    <row r="8" spans="1:14" ht="15">
      <c r="A8" s="11" t="s">
        <v>23</v>
      </c>
      <c r="B8" s="12" t="s">
        <v>24</v>
      </c>
      <c r="C8" s="12">
        <v>90001948</v>
      </c>
      <c r="D8" s="13">
        <v>7</v>
      </c>
      <c r="E8" s="14"/>
      <c r="F8" s="14" t="s">
        <v>17</v>
      </c>
      <c r="G8" s="15">
        <v>0</v>
      </c>
      <c r="H8" s="15">
        <f t="shared" si="0"/>
        <v>490</v>
      </c>
      <c r="I8" s="15">
        <f t="shared" si="1"/>
        <v>0</v>
      </c>
      <c r="J8" s="15">
        <f t="shared" si="2"/>
        <v>0</v>
      </c>
      <c r="K8" s="15">
        <f t="shared" si="3"/>
        <v>0</v>
      </c>
      <c r="L8" s="15">
        <f t="shared" si="4"/>
        <v>490</v>
      </c>
      <c r="M8" s="15">
        <v>200</v>
      </c>
      <c r="N8" s="16">
        <f t="shared" si="5"/>
        <v>690</v>
      </c>
    </row>
    <row r="9" spans="1:14" ht="15">
      <c r="A9" s="11" t="s">
        <v>25</v>
      </c>
      <c r="B9" s="12" t="s">
        <v>25</v>
      </c>
      <c r="C9" s="12">
        <v>80006011</v>
      </c>
      <c r="D9" s="13">
        <v>7</v>
      </c>
      <c r="E9" s="13">
        <v>6</v>
      </c>
      <c r="F9" s="18" t="s">
        <v>20</v>
      </c>
      <c r="G9" s="15">
        <v>1</v>
      </c>
      <c r="H9" s="15">
        <f t="shared" si="0"/>
        <v>490</v>
      </c>
      <c r="I9" s="15">
        <f t="shared" si="1"/>
        <v>210</v>
      </c>
      <c r="J9" s="15">
        <f t="shared" si="2"/>
        <v>13</v>
      </c>
      <c r="K9" s="15">
        <f t="shared" si="3"/>
        <v>665</v>
      </c>
      <c r="L9" s="15">
        <f t="shared" si="4"/>
        <v>1365</v>
      </c>
      <c r="M9" s="15">
        <v>975</v>
      </c>
      <c r="N9" s="17">
        <f t="shared" si="5"/>
        <v>2340</v>
      </c>
    </row>
    <row r="10" spans="1:14" ht="15">
      <c r="A10" s="11" t="s">
        <v>26</v>
      </c>
      <c r="B10" s="12" t="s">
        <v>27</v>
      </c>
      <c r="C10" s="12">
        <v>80155478</v>
      </c>
      <c r="D10" s="13">
        <v>39</v>
      </c>
      <c r="E10" s="14"/>
      <c r="F10" s="18" t="s">
        <v>20</v>
      </c>
      <c r="G10" s="15">
        <v>1</v>
      </c>
      <c r="H10" s="15">
        <f t="shared" si="0"/>
        <v>2730</v>
      </c>
      <c r="I10" s="15">
        <f t="shared" si="1"/>
        <v>0</v>
      </c>
      <c r="J10" s="15">
        <f t="shared" si="2"/>
        <v>39</v>
      </c>
      <c r="K10" s="15">
        <f t="shared" si="3"/>
        <v>1365</v>
      </c>
      <c r="L10" s="15">
        <f t="shared" si="4"/>
        <v>4095</v>
      </c>
      <c r="M10" s="15">
        <v>975</v>
      </c>
      <c r="N10" s="17">
        <f t="shared" si="5"/>
        <v>5070</v>
      </c>
    </row>
    <row r="11" spans="1:14" ht="15">
      <c r="A11" s="11" t="s">
        <v>28</v>
      </c>
      <c r="B11" s="12" t="s">
        <v>29</v>
      </c>
      <c r="C11" s="12">
        <v>80245023</v>
      </c>
      <c r="D11" s="13">
        <v>9</v>
      </c>
      <c r="E11" s="14"/>
      <c r="F11" s="14" t="s">
        <v>17</v>
      </c>
      <c r="G11" s="15">
        <v>0</v>
      </c>
      <c r="H11" s="15">
        <f t="shared" si="0"/>
        <v>630</v>
      </c>
      <c r="I11" s="15">
        <f t="shared" si="1"/>
        <v>0</v>
      </c>
      <c r="J11" s="15">
        <f t="shared" si="2"/>
        <v>0</v>
      </c>
      <c r="K11" s="15">
        <f t="shared" si="3"/>
        <v>0</v>
      </c>
      <c r="L11" s="15">
        <f t="shared" si="4"/>
        <v>630</v>
      </c>
      <c r="M11" s="15">
        <v>200</v>
      </c>
      <c r="N11" s="17">
        <f t="shared" si="5"/>
        <v>830</v>
      </c>
    </row>
    <row r="12" spans="1:14" ht="15">
      <c r="A12" s="11" t="s">
        <v>30</v>
      </c>
      <c r="B12" s="12" t="s">
        <v>31</v>
      </c>
      <c r="C12" s="12">
        <v>80101962</v>
      </c>
      <c r="D12" s="13">
        <v>1</v>
      </c>
      <c r="E12" s="13">
        <v>10</v>
      </c>
      <c r="F12" s="14"/>
      <c r="G12" s="15">
        <v>0</v>
      </c>
      <c r="H12" s="15">
        <f t="shared" si="0"/>
        <v>70</v>
      </c>
      <c r="I12" s="15">
        <f t="shared" si="1"/>
        <v>350</v>
      </c>
      <c r="J12" s="15">
        <f t="shared" si="2"/>
        <v>0</v>
      </c>
      <c r="K12" s="15">
        <f t="shared" si="3"/>
        <v>0</v>
      </c>
      <c r="L12" s="15">
        <f t="shared" si="4"/>
        <v>420</v>
      </c>
      <c r="M12" s="15">
        <f aca="true" t="shared" si="6" ref="M12:M25">G12*P$2</f>
        <v>0</v>
      </c>
      <c r="N12" s="17">
        <f t="shared" si="5"/>
        <v>420</v>
      </c>
    </row>
    <row r="13" spans="1:14" ht="15">
      <c r="A13" s="11" t="s">
        <v>32</v>
      </c>
      <c r="B13" s="12" t="s">
        <v>33</v>
      </c>
      <c r="C13" s="12">
        <v>80041616</v>
      </c>
      <c r="D13" s="13">
        <v>8</v>
      </c>
      <c r="E13" s="13">
        <v>22</v>
      </c>
      <c r="F13" s="14"/>
      <c r="G13" s="15">
        <v>0</v>
      </c>
      <c r="H13" s="15">
        <f t="shared" si="0"/>
        <v>560</v>
      </c>
      <c r="I13" s="15">
        <f t="shared" si="1"/>
        <v>770</v>
      </c>
      <c r="J13" s="15">
        <f t="shared" si="2"/>
        <v>0</v>
      </c>
      <c r="K13" s="15">
        <f t="shared" si="3"/>
        <v>0</v>
      </c>
      <c r="L13" s="15">
        <f t="shared" si="4"/>
        <v>1330</v>
      </c>
      <c r="M13" s="15">
        <f t="shared" si="6"/>
        <v>0</v>
      </c>
      <c r="N13" s="17">
        <f t="shared" si="5"/>
        <v>1330</v>
      </c>
    </row>
    <row r="14" spans="1:14" ht="15">
      <c r="A14" s="11" t="s">
        <v>34</v>
      </c>
      <c r="B14" s="12" t="s">
        <v>35</v>
      </c>
      <c r="C14" s="12">
        <v>80109870</v>
      </c>
      <c r="D14" s="14"/>
      <c r="E14" s="13">
        <v>26</v>
      </c>
      <c r="F14" s="14"/>
      <c r="G14" s="15">
        <v>0</v>
      </c>
      <c r="H14" s="15">
        <f t="shared" si="0"/>
        <v>0</v>
      </c>
      <c r="I14" s="15">
        <f t="shared" si="1"/>
        <v>910</v>
      </c>
      <c r="J14" s="15">
        <f t="shared" si="2"/>
        <v>0</v>
      </c>
      <c r="K14" s="15">
        <f t="shared" si="3"/>
        <v>0</v>
      </c>
      <c r="L14" s="15">
        <f t="shared" si="4"/>
        <v>910</v>
      </c>
      <c r="M14" s="15">
        <f t="shared" si="6"/>
        <v>0</v>
      </c>
      <c r="N14" s="17">
        <f t="shared" si="5"/>
        <v>910</v>
      </c>
    </row>
    <row r="15" spans="1:14" ht="15">
      <c r="A15" s="11" t="s">
        <v>36</v>
      </c>
      <c r="B15" s="12" t="s">
        <v>37</v>
      </c>
      <c r="C15" s="12">
        <v>80055370</v>
      </c>
      <c r="D15" s="14"/>
      <c r="E15" s="13">
        <v>30</v>
      </c>
      <c r="F15" s="14"/>
      <c r="G15" s="15">
        <v>0</v>
      </c>
      <c r="H15" s="15">
        <f t="shared" si="0"/>
        <v>0</v>
      </c>
      <c r="I15" s="15">
        <f t="shared" si="1"/>
        <v>1050</v>
      </c>
      <c r="J15" s="15">
        <f t="shared" si="2"/>
        <v>0</v>
      </c>
      <c r="K15" s="15">
        <f t="shared" si="3"/>
        <v>0</v>
      </c>
      <c r="L15" s="15">
        <f t="shared" si="4"/>
        <v>1050</v>
      </c>
      <c r="M15" s="15">
        <f t="shared" si="6"/>
        <v>0</v>
      </c>
      <c r="N15" s="17">
        <f t="shared" si="5"/>
        <v>1050</v>
      </c>
    </row>
    <row r="16" spans="1:14" ht="15">
      <c r="A16" s="11" t="s">
        <v>38</v>
      </c>
      <c r="B16" s="12" t="s">
        <v>39</v>
      </c>
      <c r="C16" s="12">
        <v>80101850</v>
      </c>
      <c r="D16" s="14"/>
      <c r="E16" s="13">
        <v>9</v>
      </c>
      <c r="F16" s="14"/>
      <c r="G16" s="15">
        <v>0</v>
      </c>
      <c r="H16" s="15">
        <f t="shared" si="0"/>
        <v>0</v>
      </c>
      <c r="I16" s="15">
        <f t="shared" si="1"/>
        <v>315</v>
      </c>
      <c r="J16" s="15">
        <f t="shared" si="2"/>
        <v>0</v>
      </c>
      <c r="K16" s="15">
        <f t="shared" si="3"/>
        <v>0</v>
      </c>
      <c r="L16" s="15">
        <f t="shared" si="4"/>
        <v>315</v>
      </c>
      <c r="M16" s="15">
        <f t="shared" si="6"/>
        <v>0</v>
      </c>
      <c r="N16" s="17">
        <f t="shared" si="5"/>
        <v>315</v>
      </c>
    </row>
    <row r="17" spans="1:14" ht="15">
      <c r="A17" s="11" t="s">
        <v>40</v>
      </c>
      <c r="B17" s="12" t="s">
        <v>41</v>
      </c>
      <c r="C17" s="12">
        <v>80219445</v>
      </c>
      <c r="D17" s="13">
        <v>10</v>
      </c>
      <c r="E17" s="14"/>
      <c r="F17" s="14"/>
      <c r="G17" s="15">
        <v>0</v>
      </c>
      <c r="H17" s="15">
        <f t="shared" si="0"/>
        <v>700</v>
      </c>
      <c r="I17" s="15">
        <f t="shared" si="1"/>
        <v>0</v>
      </c>
      <c r="J17" s="15">
        <f t="shared" si="2"/>
        <v>0</v>
      </c>
      <c r="K17" s="15">
        <f t="shared" si="3"/>
        <v>0</v>
      </c>
      <c r="L17" s="15">
        <f t="shared" si="4"/>
        <v>700</v>
      </c>
      <c r="M17" s="15">
        <f t="shared" si="6"/>
        <v>0</v>
      </c>
      <c r="N17" s="17">
        <f t="shared" si="5"/>
        <v>700</v>
      </c>
    </row>
    <row r="18" spans="1:14" ht="15">
      <c r="A18" s="11" t="s">
        <v>42</v>
      </c>
      <c r="B18" s="12" t="s">
        <v>43</v>
      </c>
      <c r="C18" s="12">
        <v>80332118</v>
      </c>
      <c r="D18" s="13">
        <v>11</v>
      </c>
      <c r="E18" s="14"/>
      <c r="F18" s="14"/>
      <c r="G18" s="15">
        <v>0</v>
      </c>
      <c r="H18" s="15">
        <f t="shared" si="0"/>
        <v>770</v>
      </c>
      <c r="I18" s="15">
        <f t="shared" si="1"/>
        <v>0</v>
      </c>
      <c r="J18" s="15">
        <f t="shared" si="2"/>
        <v>0</v>
      </c>
      <c r="K18" s="15">
        <f t="shared" si="3"/>
        <v>0</v>
      </c>
      <c r="L18" s="15">
        <f t="shared" si="4"/>
        <v>770</v>
      </c>
      <c r="M18" s="15">
        <f t="shared" si="6"/>
        <v>0</v>
      </c>
      <c r="N18" s="17">
        <f t="shared" si="5"/>
        <v>770</v>
      </c>
    </row>
    <row r="19" spans="1:14" ht="15">
      <c r="A19" s="11" t="s">
        <v>44</v>
      </c>
      <c r="B19" s="12" t="s">
        <v>43</v>
      </c>
      <c r="C19" s="12">
        <v>80332118</v>
      </c>
      <c r="D19" s="19">
        <v>15</v>
      </c>
      <c r="E19" s="20"/>
      <c r="F19" s="20"/>
      <c r="G19" s="15">
        <v>0</v>
      </c>
      <c r="H19" s="15">
        <f t="shared" si="0"/>
        <v>1050</v>
      </c>
      <c r="I19" s="15">
        <f t="shared" si="1"/>
        <v>0</v>
      </c>
      <c r="J19" s="15">
        <f t="shared" si="2"/>
        <v>0</v>
      </c>
      <c r="K19" s="15">
        <f t="shared" si="3"/>
        <v>0</v>
      </c>
      <c r="L19" s="15">
        <f t="shared" si="4"/>
        <v>1050</v>
      </c>
      <c r="M19" s="15">
        <f t="shared" si="6"/>
        <v>0</v>
      </c>
      <c r="N19" s="17">
        <f t="shared" si="5"/>
        <v>1050</v>
      </c>
    </row>
    <row r="20" spans="1:14" ht="15">
      <c r="A20" s="11" t="s">
        <v>45</v>
      </c>
      <c r="B20" s="12" t="s">
        <v>106</v>
      </c>
      <c r="C20" s="12">
        <v>80262406</v>
      </c>
      <c r="D20" s="19">
        <v>11</v>
      </c>
      <c r="E20" s="20"/>
      <c r="F20" s="20"/>
      <c r="G20" s="15">
        <v>0</v>
      </c>
      <c r="H20" s="15">
        <f t="shared" si="0"/>
        <v>770</v>
      </c>
      <c r="I20" s="15">
        <f t="shared" si="1"/>
        <v>0</v>
      </c>
      <c r="J20" s="15">
        <f t="shared" si="2"/>
        <v>0</v>
      </c>
      <c r="K20" s="15">
        <f t="shared" si="3"/>
        <v>0</v>
      </c>
      <c r="L20" s="15">
        <f t="shared" si="4"/>
        <v>770</v>
      </c>
      <c r="M20" s="15">
        <f t="shared" si="6"/>
        <v>0</v>
      </c>
      <c r="N20" s="17">
        <f t="shared" si="5"/>
        <v>770</v>
      </c>
    </row>
    <row r="21" spans="1:14" ht="15">
      <c r="A21" s="11" t="s">
        <v>46</v>
      </c>
      <c r="B21" s="12" t="s">
        <v>106</v>
      </c>
      <c r="C21" s="12">
        <v>80262406</v>
      </c>
      <c r="D21" s="19">
        <v>22</v>
      </c>
      <c r="E21" s="20"/>
      <c r="F21" s="20"/>
      <c r="G21" s="15">
        <v>0</v>
      </c>
      <c r="H21" s="15">
        <f t="shared" si="0"/>
        <v>1540</v>
      </c>
      <c r="I21" s="15">
        <f t="shared" si="1"/>
        <v>0</v>
      </c>
      <c r="J21" s="15">
        <f t="shared" si="2"/>
        <v>0</v>
      </c>
      <c r="K21" s="15">
        <f t="shared" si="3"/>
        <v>0</v>
      </c>
      <c r="L21" s="15">
        <f t="shared" si="4"/>
        <v>1540</v>
      </c>
      <c r="M21" s="15">
        <f t="shared" si="6"/>
        <v>0</v>
      </c>
      <c r="N21" s="17">
        <f t="shared" si="5"/>
        <v>1540</v>
      </c>
    </row>
    <row r="22" spans="1:14" ht="15">
      <c r="A22" s="11" t="s">
        <v>47</v>
      </c>
      <c r="B22" s="12" t="s">
        <v>48</v>
      </c>
      <c r="C22" s="12">
        <v>80117331</v>
      </c>
      <c r="D22" s="21"/>
      <c r="E22" s="22">
        <v>10</v>
      </c>
      <c r="F22" s="20"/>
      <c r="G22" s="15">
        <v>0</v>
      </c>
      <c r="H22" s="15">
        <f t="shared" si="0"/>
        <v>0</v>
      </c>
      <c r="I22" s="15">
        <f t="shared" si="1"/>
        <v>350</v>
      </c>
      <c r="J22" s="15">
        <f t="shared" si="2"/>
        <v>0</v>
      </c>
      <c r="K22" s="15">
        <f t="shared" si="3"/>
        <v>0</v>
      </c>
      <c r="L22" s="15">
        <f t="shared" si="4"/>
        <v>350</v>
      </c>
      <c r="M22" s="15">
        <f t="shared" si="6"/>
        <v>0</v>
      </c>
      <c r="N22" s="17">
        <f t="shared" si="5"/>
        <v>350</v>
      </c>
    </row>
    <row r="23" spans="1:14" ht="15">
      <c r="A23" s="11" t="s">
        <v>49</v>
      </c>
      <c r="B23" s="12" t="s">
        <v>50</v>
      </c>
      <c r="C23" s="12">
        <v>80129995</v>
      </c>
      <c r="D23" s="20"/>
      <c r="E23" s="22">
        <v>17</v>
      </c>
      <c r="F23" s="20"/>
      <c r="G23" s="15">
        <v>0</v>
      </c>
      <c r="H23" s="15">
        <f t="shared" si="0"/>
        <v>0</v>
      </c>
      <c r="I23" s="15">
        <f t="shared" si="1"/>
        <v>595</v>
      </c>
      <c r="J23" s="15">
        <f t="shared" si="2"/>
        <v>0</v>
      </c>
      <c r="K23" s="15">
        <f t="shared" si="3"/>
        <v>0</v>
      </c>
      <c r="L23" s="15">
        <f t="shared" si="4"/>
        <v>595</v>
      </c>
      <c r="M23" s="15">
        <f t="shared" si="6"/>
        <v>0</v>
      </c>
      <c r="N23" s="17">
        <f t="shared" si="5"/>
        <v>595</v>
      </c>
    </row>
    <row r="24" spans="1:14" ht="15">
      <c r="A24" s="11" t="s">
        <v>51</v>
      </c>
      <c r="B24" s="12" t="s">
        <v>52</v>
      </c>
      <c r="C24" s="12">
        <v>80129096</v>
      </c>
      <c r="D24" s="19">
        <v>16</v>
      </c>
      <c r="E24" s="22">
        <v>1</v>
      </c>
      <c r="F24" s="20"/>
      <c r="G24" s="15">
        <v>0</v>
      </c>
      <c r="H24" s="15">
        <f t="shared" si="0"/>
        <v>1120</v>
      </c>
      <c r="I24" s="15">
        <f t="shared" si="1"/>
        <v>35</v>
      </c>
      <c r="J24" s="15">
        <f t="shared" si="2"/>
        <v>0</v>
      </c>
      <c r="K24" s="15">
        <f t="shared" si="3"/>
        <v>0</v>
      </c>
      <c r="L24" s="15">
        <f t="shared" si="4"/>
        <v>1155</v>
      </c>
      <c r="M24" s="15">
        <f t="shared" si="6"/>
        <v>0</v>
      </c>
      <c r="N24" s="17">
        <f t="shared" si="5"/>
        <v>1155</v>
      </c>
    </row>
    <row r="25" spans="1:14" ht="15">
      <c r="A25" s="11" t="s">
        <v>53</v>
      </c>
      <c r="B25" s="12" t="s">
        <v>54</v>
      </c>
      <c r="C25" s="12">
        <v>90007135</v>
      </c>
      <c r="D25" s="19">
        <v>3</v>
      </c>
      <c r="E25" s="20"/>
      <c r="F25" s="20"/>
      <c r="G25" s="15">
        <v>0</v>
      </c>
      <c r="H25" s="15">
        <f t="shared" si="0"/>
        <v>210</v>
      </c>
      <c r="I25" s="15">
        <f t="shared" si="1"/>
        <v>0</v>
      </c>
      <c r="J25" s="15">
        <f t="shared" si="2"/>
        <v>0</v>
      </c>
      <c r="K25" s="15">
        <f t="shared" si="3"/>
        <v>0</v>
      </c>
      <c r="L25" s="15">
        <f t="shared" si="4"/>
        <v>210</v>
      </c>
      <c r="M25" s="15">
        <f t="shared" si="6"/>
        <v>0</v>
      </c>
      <c r="N25" s="17">
        <f t="shared" si="5"/>
        <v>210</v>
      </c>
    </row>
    <row r="26" spans="1:14" ht="15">
      <c r="A26" s="11" t="s">
        <v>55</v>
      </c>
      <c r="B26" s="12" t="s">
        <v>104</v>
      </c>
      <c r="C26" s="12">
        <v>80229646</v>
      </c>
      <c r="D26" s="19">
        <v>34</v>
      </c>
      <c r="E26" s="20"/>
      <c r="F26" s="20"/>
      <c r="G26" s="15">
        <v>0</v>
      </c>
      <c r="H26" s="15">
        <f t="shared" si="0"/>
        <v>2380</v>
      </c>
      <c r="I26" s="15">
        <f t="shared" si="1"/>
        <v>0</v>
      </c>
      <c r="J26" s="15">
        <f t="shared" si="2"/>
        <v>0</v>
      </c>
      <c r="K26" s="15">
        <f t="shared" si="3"/>
        <v>0</v>
      </c>
      <c r="L26" s="15">
        <f t="shared" si="4"/>
        <v>2380</v>
      </c>
      <c r="M26" s="15">
        <v>0</v>
      </c>
      <c r="N26" s="17">
        <f t="shared" si="5"/>
        <v>2380</v>
      </c>
    </row>
    <row r="27" spans="1:14" ht="15">
      <c r="A27" s="12"/>
      <c r="B27" s="12"/>
      <c r="C27" s="12"/>
      <c r="D27" s="21"/>
      <c r="E27" s="20"/>
      <c r="F27" s="20"/>
      <c r="G27" s="15"/>
      <c r="H27" s="15"/>
      <c r="I27" s="15"/>
      <c r="J27" s="15"/>
      <c r="K27" s="15"/>
      <c r="L27" s="15"/>
      <c r="M27" s="15"/>
      <c r="N27" s="23"/>
    </row>
    <row r="28" spans="1:14" ht="15">
      <c r="A28" s="6" t="s">
        <v>56</v>
      </c>
      <c r="B28" s="7"/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11" t="s">
        <v>57</v>
      </c>
      <c r="B29" s="12" t="s">
        <v>58</v>
      </c>
      <c r="C29" s="12">
        <v>80006979</v>
      </c>
      <c r="D29" s="19">
        <v>1</v>
      </c>
      <c r="E29" s="20"/>
      <c r="F29" s="20" t="s">
        <v>15</v>
      </c>
      <c r="G29" s="15">
        <v>0</v>
      </c>
      <c r="H29" s="15">
        <f aca="true" t="shared" si="7" ref="H29:H34">A$1*D29</f>
        <v>70</v>
      </c>
      <c r="I29" s="15">
        <f aca="true" t="shared" si="8" ref="I29:I34">A$1/2*E29</f>
        <v>0</v>
      </c>
      <c r="J29" s="15">
        <f aca="true" t="shared" si="9" ref="J29:J34">G29*(D29+E29)</f>
        <v>0</v>
      </c>
      <c r="K29" s="15">
        <f aca="true" t="shared" si="10" ref="K29:K34">(D29*A$1/2+E29*A$1)*G29</f>
        <v>0</v>
      </c>
      <c r="L29" s="15">
        <f aca="true" t="shared" si="11" ref="L29:L34">H29+I29+K29</f>
        <v>70</v>
      </c>
      <c r="M29" s="15">
        <v>400</v>
      </c>
      <c r="N29" s="23">
        <f aca="true" t="shared" si="12" ref="N29:N34">L29+M29</f>
        <v>470</v>
      </c>
    </row>
    <row r="30" spans="1:14" ht="15">
      <c r="A30" s="11" t="s">
        <v>59</v>
      </c>
      <c r="B30" s="12" t="s">
        <v>58</v>
      </c>
      <c r="C30" s="12">
        <v>80006979</v>
      </c>
      <c r="D30" s="19">
        <v>2</v>
      </c>
      <c r="E30" s="20"/>
      <c r="F30" s="20"/>
      <c r="G30" s="15">
        <v>0</v>
      </c>
      <c r="H30" s="15">
        <f t="shared" si="7"/>
        <v>140</v>
      </c>
      <c r="I30" s="15">
        <f t="shared" si="8"/>
        <v>0</v>
      </c>
      <c r="J30" s="15">
        <f t="shared" si="9"/>
        <v>0</v>
      </c>
      <c r="K30" s="15">
        <f t="shared" si="10"/>
        <v>0</v>
      </c>
      <c r="L30" s="15">
        <f t="shared" si="11"/>
        <v>140</v>
      </c>
      <c r="M30" s="15">
        <f>G30*P$2</f>
        <v>0</v>
      </c>
      <c r="N30" s="23">
        <f t="shared" si="12"/>
        <v>140</v>
      </c>
    </row>
    <row r="31" spans="1:14" ht="15">
      <c r="A31" s="11" t="s">
        <v>60</v>
      </c>
      <c r="B31" s="12" t="s">
        <v>111</v>
      </c>
      <c r="C31" s="12">
        <v>80087452</v>
      </c>
      <c r="D31" s="19">
        <v>5</v>
      </c>
      <c r="E31" s="22">
        <v>1</v>
      </c>
      <c r="F31" s="20" t="s">
        <v>15</v>
      </c>
      <c r="G31" s="15">
        <v>0</v>
      </c>
      <c r="H31" s="15">
        <f t="shared" si="7"/>
        <v>350</v>
      </c>
      <c r="I31" s="15">
        <f t="shared" si="8"/>
        <v>35</v>
      </c>
      <c r="J31" s="15">
        <f t="shared" si="9"/>
        <v>0</v>
      </c>
      <c r="K31" s="15">
        <f t="shared" si="10"/>
        <v>0</v>
      </c>
      <c r="L31" s="15">
        <f t="shared" si="11"/>
        <v>385</v>
      </c>
      <c r="M31" s="15">
        <v>400</v>
      </c>
      <c r="N31" s="23">
        <f t="shared" si="12"/>
        <v>785</v>
      </c>
    </row>
    <row r="32" spans="1:14" ht="15">
      <c r="A32" s="11" t="s">
        <v>61</v>
      </c>
      <c r="B32" s="12" t="s">
        <v>112</v>
      </c>
      <c r="C32" s="12">
        <v>80077488</v>
      </c>
      <c r="D32" s="19">
        <v>28</v>
      </c>
      <c r="E32" s="22">
        <v>2</v>
      </c>
      <c r="F32" s="20" t="s">
        <v>20</v>
      </c>
      <c r="G32" s="15">
        <v>1</v>
      </c>
      <c r="H32" s="15">
        <f t="shared" si="7"/>
        <v>1960</v>
      </c>
      <c r="I32" s="15">
        <f t="shared" si="8"/>
        <v>70</v>
      </c>
      <c r="J32" s="15">
        <f t="shared" si="9"/>
        <v>30</v>
      </c>
      <c r="K32" s="15">
        <f t="shared" si="10"/>
        <v>1120</v>
      </c>
      <c r="L32" s="15">
        <f t="shared" si="11"/>
        <v>3150</v>
      </c>
      <c r="M32" s="15">
        <v>975</v>
      </c>
      <c r="N32" s="23">
        <f t="shared" si="12"/>
        <v>4125</v>
      </c>
    </row>
    <row r="33" spans="1:14" ht="15">
      <c r="A33" s="11" t="s">
        <v>62</v>
      </c>
      <c r="B33" s="12" t="s">
        <v>43</v>
      </c>
      <c r="C33" s="12">
        <v>80332118</v>
      </c>
      <c r="D33" s="19">
        <v>6</v>
      </c>
      <c r="E33" s="20"/>
      <c r="F33" s="20"/>
      <c r="G33" s="15">
        <v>0</v>
      </c>
      <c r="H33" s="15">
        <f t="shared" si="7"/>
        <v>420</v>
      </c>
      <c r="I33" s="15">
        <f t="shared" si="8"/>
        <v>0</v>
      </c>
      <c r="J33" s="15">
        <f t="shared" si="9"/>
        <v>0</v>
      </c>
      <c r="K33" s="15">
        <f t="shared" si="10"/>
        <v>0</v>
      </c>
      <c r="L33" s="15">
        <f t="shared" si="11"/>
        <v>420</v>
      </c>
      <c r="M33" s="15">
        <v>0</v>
      </c>
      <c r="N33" s="23">
        <f t="shared" si="12"/>
        <v>420</v>
      </c>
    </row>
    <row r="34" spans="1:14" ht="15">
      <c r="A34" s="11" t="s">
        <v>63</v>
      </c>
      <c r="B34" s="12" t="s">
        <v>43</v>
      </c>
      <c r="C34" s="12">
        <v>80332118</v>
      </c>
      <c r="D34" s="19">
        <v>4</v>
      </c>
      <c r="E34" s="20"/>
      <c r="F34" s="20"/>
      <c r="G34" s="15">
        <v>0</v>
      </c>
      <c r="H34" s="15">
        <f t="shared" si="7"/>
        <v>280</v>
      </c>
      <c r="I34" s="15">
        <f t="shared" si="8"/>
        <v>0</v>
      </c>
      <c r="J34" s="15">
        <f t="shared" si="9"/>
        <v>0</v>
      </c>
      <c r="K34" s="15">
        <f t="shared" si="10"/>
        <v>0</v>
      </c>
      <c r="L34" s="15">
        <f t="shared" si="11"/>
        <v>280</v>
      </c>
      <c r="M34" s="15">
        <v>0</v>
      </c>
      <c r="N34" s="23">
        <f t="shared" si="12"/>
        <v>280</v>
      </c>
    </row>
    <row r="35" spans="1:14" ht="15">
      <c r="A35" s="12"/>
      <c r="B35" s="12"/>
      <c r="C35" s="12"/>
      <c r="D35" s="21"/>
      <c r="E35" s="20"/>
      <c r="F35" s="20"/>
      <c r="G35" s="15"/>
      <c r="H35" s="15"/>
      <c r="I35" s="15"/>
      <c r="J35" s="15"/>
      <c r="K35" s="15"/>
      <c r="L35" s="15"/>
      <c r="M35" s="15"/>
      <c r="N35" s="23"/>
    </row>
    <row r="36" spans="1:14" ht="15">
      <c r="A36" s="6" t="s">
        <v>64</v>
      </c>
      <c r="B36" s="24"/>
      <c r="C36" s="24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">
      <c r="A37" s="11" t="s">
        <v>65</v>
      </c>
      <c r="B37" s="12" t="s">
        <v>66</v>
      </c>
      <c r="C37" s="12">
        <v>80257925</v>
      </c>
      <c r="D37" s="19">
        <v>14</v>
      </c>
      <c r="E37" s="20"/>
      <c r="F37" s="15" t="s">
        <v>20</v>
      </c>
      <c r="G37" s="15">
        <v>1</v>
      </c>
      <c r="H37" s="15">
        <f aca="true" t="shared" si="13" ref="H37:H42">A$1*D37</f>
        <v>980</v>
      </c>
      <c r="I37" s="15">
        <f aca="true" t="shared" si="14" ref="I37:I42">A$1/2*E37</f>
        <v>0</v>
      </c>
      <c r="J37" s="15">
        <f aca="true" t="shared" si="15" ref="J37:J42">G37*(D37+E37)</f>
        <v>14</v>
      </c>
      <c r="K37" s="15">
        <f aca="true" t="shared" si="16" ref="K37:K42">(D37*A$1/2+E37*A$1)*G37</f>
        <v>490</v>
      </c>
      <c r="L37" s="15">
        <f aca="true" t="shared" si="17" ref="L37:L42">H37+I37+K37</f>
        <v>1470</v>
      </c>
      <c r="M37" s="15">
        <v>975</v>
      </c>
      <c r="N37" s="16">
        <f aca="true" t="shared" si="18" ref="N37:N42">L37+M37</f>
        <v>2445</v>
      </c>
    </row>
    <row r="38" spans="1:14" ht="15">
      <c r="A38" s="11" t="s">
        <v>67</v>
      </c>
      <c r="B38" s="12" t="s">
        <v>68</v>
      </c>
      <c r="C38" s="12">
        <v>80120623</v>
      </c>
      <c r="D38" s="19">
        <v>9</v>
      </c>
      <c r="E38" s="20"/>
      <c r="F38" s="15" t="s">
        <v>20</v>
      </c>
      <c r="G38" s="15">
        <v>1</v>
      </c>
      <c r="H38" s="15">
        <f t="shared" si="13"/>
        <v>630</v>
      </c>
      <c r="I38" s="15">
        <f t="shared" si="14"/>
        <v>0</v>
      </c>
      <c r="J38" s="15">
        <f t="shared" si="15"/>
        <v>9</v>
      </c>
      <c r="K38" s="15">
        <f t="shared" si="16"/>
        <v>315</v>
      </c>
      <c r="L38" s="15">
        <f t="shared" si="17"/>
        <v>945</v>
      </c>
      <c r="M38" s="15">
        <v>975</v>
      </c>
      <c r="N38" s="23">
        <f t="shared" si="18"/>
        <v>1920</v>
      </c>
    </row>
    <row r="39" spans="1:14" ht="15">
      <c r="A39" s="11" t="s">
        <v>69</v>
      </c>
      <c r="B39" s="12" t="s">
        <v>107</v>
      </c>
      <c r="C39" s="12">
        <v>80149911</v>
      </c>
      <c r="D39" s="20"/>
      <c r="E39" s="22">
        <v>10</v>
      </c>
      <c r="F39" s="20"/>
      <c r="G39" s="15">
        <v>0</v>
      </c>
      <c r="H39" s="15">
        <f t="shared" si="13"/>
        <v>0</v>
      </c>
      <c r="I39" s="15">
        <f t="shared" si="14"/>
        <v>350</v>
      </c>
      <c r="J39" s="15">
        <f t="shared" si="15"/>
        <v>0</v>
      </c>
      <c r="K39" s="15">
        <f t="shared" si="16"/>
        <v>0</v>
      </c>
      <c r="L39" s="15">
        <f t="shared" si="17"/>
        <v>350</v>
      </c>
      <c r="M39" s="15">
        <f>G39*P$2</f>
        <v>0</v>
      </c>
      <c r="N39" s="23">
        <f t="shared" si="18"/>
        <v>350</v>
      </c>
    </row>
    <row r="40" spans="1:14" ht="15">
      <c r="A40" s="11" t="s">
        <v>70</v>
      </c>
      <c r="B40" s="12" t="s">
        <v>71</v>
      </c>
      <c r="C40" s="12">
        <v>80084436</v>
      </c>
      <c r="D40" s="21"/>
      <c r="E40" s="22">
        <v>2</v>
      </c>
      <c r="F40" s="20"/>
      <c r="G40" s="15">
        <v>0</v>
      </c>
      <c r="H40" s="15">
        <f t="shared" si="13"/>
        <v>0</v>
      </c>
      <c r="I40" s="15">
        <f t="shared" si="14"/>
        <v>70</v>
      </c>
      <c r="J40" s="15">
        <f t="shared" si="15"/>
        <v>0</v>
      </c>
      <c r="K40" s="15">
        <f t="shared" si="16"/>
        <v>0</v>
      </c>
      <c r="L40" s="15">
        <f t="shared" si="17"/>
        <v>70</v>
      </c>
      <c r="M40" s="15">
        <f>G40*P$2</f>
        <v>0</v>
      </c>
      <c r="N40" s="23">
        <f t="shared" si="18"/>
        <v>70</v>
      </c>
    </row>
    <row r="41" spans="1:14" ht="15">
      <c r="A41" s="11" t="s">
        <v>72</v>
      </c>
      <c r="B41" s="12" t="s">
        <v>73</v>
      </c>
      <c r="C41" s="12">
        <v>80046588</v>
      </c>
      <c r="D41" s="20"/>
      <c r="E41" s="22">
        <v>11</v>
      </c>
      <c r="F41" s="20"/>
      <c r="G41" s="15">
        <v>0</v>
      </c>
      <c r="H41" s="15">
        <f t="shared" si="13"/>
        <v>0</v>
      </c>
      <c r="I41" s="15">
        <f t="shared" si="14"/>
        <v>385</v>
      </c>
      <c r="J41" s="15">
        <f t="shared" si="15"/>
        <v>0</v>
      </c>
      <c r="K41" s="15">
        <f t="shared" si="16"/>
        <v>0</v>
      </c>
      <c r="L41" s="15">
        <f t="shared" si="17"/>
        <v>385</v>
      </c>
      <c r="M41" s="15">
        <f>G41*P$2</f>
        <v>0</v>
      </c>
      <c r="N41" s="23">
        <f t="shared" si="18"/>
        <v>385</v>
      </c>
    </row>
    <row r="42" spans="1:14" ht="15">
      <c r="A42" s="11" t="s">
        <v>74</v>
      </c>
      <c r="B42" s="12" t="s">
        <v>110</v>
      </c>
      <c r="C42" s="12">
        <v>80335878</v>
      </c>
      <c r="D42" s="22">
        <v>54</v>
      </c>
      <c r="E42" s="20"/>
      <c r="F42" s="15" t="s">
        <v>17</v>
      </c>
      <c r="G42" s="15">
        <v>0</v>
      </c>
      <c r="H42" s="15">
        <f t="shared" si="13"/>
        <v>3780</v>
      </c>
      <c r="I42" s="15">
        <f t="shared" si="14"/>
        <v>0</v>
      </c>
      <c r="J42" s="15">
        <f t="shared" si="15"/>
        <v>0</v>
      </c>
      <c r="K42" s="15">
        <f t="shared" si="16"/>
        <v>0</v>
      </c>
      <c r="L42" s="15">
        <f t="shared" si="17"/>
        <v>3780</v>
      </c>
      <c r="M42" s="15">
        <v>200</v>
      </c>
      <c r="N42" s="23">
        <f t="shared" si="18"/>
        <v>3980</v>
      </c>
    </row>
    <row r="43" spans="1:14" ht="15">
      <c r="A43" s="12"/>
      <c r="B43" s="12"/>
      <c r="C43" s="12"/>
      <c r="D43" s="20"/>
      <c r="E43" s="20"/>
      <c r="F43" s="20"/>
      <c r="G43" s="15"/>
      <c r="H43" s="15"/>
      <c r="I43" s="15"/>
      <c r="J43" s="15"/>
      <c r="K43" s="15"/>
      <c r="L43" s="15"/>
      <c r="M43" s="15"/>
      <c r="N43" s="23"/>
    </row>
    <row r="44" spans="1:14" ht="15">
      <c r="A44" s="6" t="s">
        <v>75</v>
      </c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">
      <c r="A45" s="11" t="s">
        <v>76</v>
      </c>
      <c r="B45" s="12" t="s">
        <v>107</v>
      </c>
      <c r="C45" s="12">
        <v>80149911</v>
      </c>
      <c r="D45" s="19">
        <v>15</v>
      </c>
      <c r="E45" s="20"/>
      <c r="F45" s="20"/>
      <c r="G45" s="15">
        <v>0</v>
      </c>
      <c r="H45" s="15">
        <f aca="true" t="shared" si="19" ref="H45:H51">A$1*D45</f>
        <v>1050</v>
      </c>
      <c r="I45" s="15">
        <f aca="true" t="shared" si="20" ref="I45:I51">A$1/2*E45</f>
        <v>0</v>
      </c>
      <c r="J45" s="15">
        <f aca="true" t="shared" si="21" ref="J45:J50">G45*(D45+E45)</f>
        <v>0</v>
      </c>
      <c r="K45" s="15">
        <f aca="true" t="shared" si="22" ref="K45:K51">(D45*A$1/2+E45*A$1)*G45</f>
        <v>0</v>
      </c>
      <c r="L45" s="15">
        <f aca="true" t="shared" si="23" ref="L45:L51">H45+I45+K45</f>
        <v>1050</v>
      </c>
      <c r="M45" s="15">
        <f aca="true" t="shared" si="24" ref="M45:M51">G45*P$2</f>
        <v>0</v>
      </c>
      <c r="N45" s="23">
        <f aca="true" t="shared" si="25" ref="N45:N51">L45+M45</f>
        <v>1050</v>
      </c>
    </row>
    <row r="46" spans="1:14" ht="15">
      <c r="A46" s="11" t="s">
        <v>77</v>
      </c>
      <c r="B46" s="12" t="s">
        <v>106</v>
      </c>
      <c r="C46" s="12">
        <v>80262406</v>
      </c>
      <c r="D46" s="19">
        <v>19</v>
      </c>
      <c r="E46" s="20"/>
      <c r="F46" s="20"/>
      <c r="G46" s="15">
        <v>0</v>
      </c>
      <c r="H46" s="15">
        <f t="shared" si="19"/>
        <v>1330</v>
      </c>
      <c r="I46" s="15">
        <f t="shared" si="20"/>
        <v>0</v>
      </c>
      <c r="J46" s="15">
        <f t="shared" si="21"/>
        <v>0</v>
      </c>
      <c r="K46" s="15">
        <f t="shared" si="22"/>
        <v>0</v>
      </c>
      <c r="L46" s="15">
        <f t="shared" si="23"/>
        <v>1330</v>
      </c>
      <c r="M46" s="15">
        <f t="shared" si="24"/>
        <v>0</v>
      </c>
      <c r="N46" s="23">
        <f t="shared" si="25"/>
        <v>1330</v>
      </c>
    </row>
    <row r="47" spans="1:14" ht="15">
      <c r="A47" s="11" t="s">
        <v>78</v>
      </c>
      <c r="B47" s="12" t="s">
        <v>52</v>
      </c>
      <c r="C47" s="12">
        <v>80129096</v>
      </c>
      <c r="D47" s="19">
        <v>4</v>
      </c>
      <c r="E47" s="20"/>
      <c r="F47" s="20"/>
      <c r="G47" s="15">
        <v>0</v>
      </c>
      <c r="H47" s="15">
        <f t="shared" si="19"/>
        <v>280</v>
      </c>
      <c r="I47" s="15">
        <f t="shared" si="20"/>
        <v>0</v>
      </c>
      <c r="J47" s="15">
        <f t="shared" si="21"/>
        <v>0</v>
      </c>
      <c r="K47" s="15">
        <f t="shared" si="22"/>
        <v>0</v>
      </c>
      <c r="L47" s="15">
        <f t="shared" si="23"/>
        <v>280</v>
      </c>
      <c r="M47" s="15">
        <f t="shared" si="24"/>
        <v>0</v>
      </c>
      <c r="N47" s="23">
        <f t="shared" si="25"/>
        <v>280</v>
      </c>
    </row>
    <row r="48" spans="1:14" ht="15">
      <c r="A48" s="11" t="s">
        <v>79</v>
      </c>
      <c r="B48" s="12" t="s">
        <v>52</v>
      </c>
      <c r="C48" s="12">
        <v>80129096</v>
      </c>
      <c r="D48" s="19">
        <v>5</v>
      </c>
      <c r="E48" s="20"/>
      <c r="F48" s="20" t="s">
        <v>15</v>
      </c>
      <c r="G48" s="15">
        <v>0</v>
      </c>
      <c r="H48" s="15">
        <f t="shared" si="19"/>
        <v>350</v>
      </c>
      <c r="I48" s="15">
        <f t="shared" si="20"/>
        <v>0</v>
      </c>
      <c r="J48" s="15">
        <f t="shared" si="21"/>
        <v>0</v>
      </c>
      <c r="K48" s="15">
        <f t="shared" si="22"/>
        <v>0</v>
      </c>
      <c r="L48" s="15">
        <f t="shared" si="23"/>
        <v>350</v>
      </c>
      <c r="M48" s="15">
        <v>400</v>
      </c>
      <c r="N48" s="23">
        <f t="shared" si="25"/>
        <v>750</v>
      </c>
    </row>
    <row r="49" spans="1:14" ht="15">
      <c r="A49" s="11" t="s">
        <v>80</v>
      </c>
      <c r="B49" s="12" t="s">
        <v>107</v>
      </c>
      <c r="C49" s="12">
        <v>80149911</v>
      </c>
      <c r="D49" s="20"/>
      <c r="E49" s="22">
        <v>8</v>
      </c>
      <c r="F49" s="20"/>
      <c r="G49" s="15">
        <v>0</v>
      </c>
      <c r="H49" s="15">
        <f t="shared" si="19"/>
        <v>0</v>
      </c>
      <c r="I49" s="15">
        <f t="shared" si="20"/>
        <v>280</v>
      </c>
      <c r="J49" s="15">
        <f t="shared" si="21"/>
        <v>0</v>
      </c>
      <c r="K49" s="15">
        <f t="shared" si="22"/>
        <v>0</v>
      </c>
      <c r="L49" s="15">
        <f t="shared" si="23"/>
        <v>280</v>
      </c>
      <c r="M49" s="15">
        <f t="shared" si="24"/>
        <v>0</v>
      </c>
      <c r="N49" s="23">
        <f t="shared" si="25"/>
        <v>280</v>
      </c>
    </row>
    <row r="50" spans="1:14" ht="15">
      <c r="A50" s="11" t="s">
        <v>81</v>
      </c>
      <c r="B50" s="12" t="s">
        <v>43</v>
      </c>
      <c r="C50" s="12">
        <v>80332118</v>
      </c>
      <c r="D50" s="19">
        <v>7</v>
      </c>
      <c r="E50" s="20"/>
      <c r="F50" s="20"/>
      <c r="G50" s="15">
        <v>0</v>
      </c>
      <c r="H50" s="15">
        <f t="shared" si="19"/>
        <v>490</v>
      </c>
      <c r="I50" s="15">
        <f t="shared" si="20"/>
        <v>0</v>
      </c>
      <c r="J50" s="15">
        <f t="shared" si="21"/>
        <v>0</v>
      </c>
      <c r="K50" s="15">
        <f t="shared" si="22"/>
        <v>0</v>
      </c>
      <c r="L50" s="15">
        <f t="shared" si="23"/>
        <v>490</v>
      </c>
      <c r="M50" s="15">
        <f t="shared" si="24"/>
        <v>0</v>
      </c>
      <c r="N50" s="23">
        <f t="shared" si="25"/>
        <v>490</v>
      </c>
    </row>
    <row r="51" spans="1:14" ht="15">
      <c r="A51" s="11" t="s">
        <v>82</v>
      </c>
      <c r="B51" s="12" t="s">
        <v>83</v>
      </c>
      <c r="C51" s="12">
        <v>80329719</v>
      </c>
      <c r="D51" s="22">
        <v>1</v>
      </c>
      <c r="E51" s="22">
        <v>3</v>
      </c>
      <c r="F51" s="20"/>
      <c r="G51" s="15">
        <v>0</v>
      </c>
      <c r="H51" s="15">
        <f t="shared" si="19"/>
        <v>70</v>
      </c>
      <c r="I51" s="15">
        <f t="shared" si="20"/>
        <v>105</v>
      </c>
      <c r="J51" s="15">
        <v>0</v>
      </c>
      <c r="K51" s="15">
        <f t="shared" si="22"/>
        <v>0</v>
      </c>
      <c r="L51" s="15">
        <f t="shared" si="23"/>
        <v>175</v>
      </c>
      <c r="M51" s="15">
        <f t="shared" si="24"/>
        <v>0</v>
      </c>
      <c r="N51" s="23">
        <f t="shared" si="25"/>
        <v>175</v>
      </c>
    </row>
    <row r="52" spans="1:14" ht="15">
      <c r="A52" s="12"/>
      <c r="B52" s="12"/>
      <c r="C52" s="12"/>
      <c r="D52" s="20"/>
      <c r="E52" s="20"/>
      <c r="F52" s="20"/>
      <c r="G52" s="15"/>
      <c r="H52" s="15"/>
      <c r="I52" s="15"/>
      <c r="J52" s="15"/>
      <c r="K52" s="15"/>
      <c r="L52" s="15"/>
      <c r="M52" s="15"/>
      <c r="N52" s="23"/>
    </row>
    <row r="53" spans="1:14" ht="15">
      <c r="A53" s="6" t="s">
        <v>84</v>
      </c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15">
      <c r="A54" s="11" t="s">
        <v>85</v>
      </c>
      <c r="B54" s="12" t="s">
        <v>107</v>
      </c>
      <c r="C54" s="12">
        <v>80149911</v>
      </c>
      <c r="D54" s="19">
        <v>5</v>
      </c>
      <c r="E54" s="22">
        <v>3</v>
      </c>
      <c r="F54" s="20"/>
      <c r="G54" s="15">
        <v>0</v>
      </c>
      <c r="H54" s="15">
        <f>A$1*D54</f>
        <v>350</v>
      </c>
      <c r="I54" s="15">
        <f>A$1/2*E54</f>
        <v>105</v>
      </c>
      <c r="J54" s="15">
        <f>G54*(D54+E54)</f>
        <v>0</v>
      </c>
      <c r="K54" s="15">
        <f>(D54*A$1/2+E54*A$1)*G54</f>
        <v>0</v>
      </c>
      <c r="L54" s="15">
        <f>H54+I54+K54</f>
        <v>455</v>
      </c>
      <c r="M54" s="15">
        <f>G54*P$2</f>
        <v>0</v>
      </c>
      <c r="N54" s="23">
        <f>L54+M54</f>
        <v>455</v>
      </c>
    </row>
    <row r="55" spans="1:14" ht="15">
      <c r="A55" s="11" t="s">
        <v>86</v>
      </c>
      <c r="B55" s="12" t="s">
        <v>107</v>
      </c>
      <c r="C55" s="12">
        <v>80149911</v>
      </c>
      <c r="D55" s="21"/>
      <c r="E55" s="22">
        <v>46</v>
      </c>
      <c r="F55" s="20"/>
      <c r="G55" s="15">
        <v>0</v>
      </c>
      <c r="H55" s="15">
        <f>A$1*D55</f>
        <v>0</v>
      </c>
      <c r="I55" s="15">
        <f>A$1/2*E55</f>
        <v>1610</v>
      </c>
      <c r="J55" s="15">
        <v>0</v>
      </c>
      <c r="K55" s="15">
        <f>(D55*A$1/2+E55*A$1)*G55</f>
        <v>0</v>
      </c>
      <c r="L55" s="15">
        <f>H55+I55+K55</f>
        <v>1610</v>
      </c>
      <c r="M55" s="15">
        <v>0</v>
      </c>
      <c r="N55" s="23">
        <f>L55+M55</f>
        <v>1610</v>
      </c>
    </row>
    <row r="56" spans="1:14" ht="15">
      <c r="A56" s="11" t="s">
        <v>87</v>
      </c>
      <c r="B56" s="12" t="s">
        <v>43</v>
      </c>
      <c r="C56" s="12">
        <v>80332118</v>
      </c>
      <c r="D56" s="19">
        <v>2</v>
      </c>
      <c r="E56" s="20"/>
      <c r="F56" s="20"/>
      <c r="G56" s="15">
        <v>0</v>
      </c>
      <c r="H56" s="15">
        <f>A$1*D56</f>
        <v>140</v>
      </c>
      <c r="I56" s="15">
        <f>A$1/2*E56</f>
        <v>0</v>
      </c>
      <c r="J56" s="15">
        <v>0</v>
      </c>
      <c r="K56" s="15">
        <f>(D56*A$1/2+E56*A$1)*G56</f>
        <v>0</v>
      </c>
      <c r="L56" s="15">
        <f>H56+I56+K56</f>
        <v>140</v>
      </c>
      <c r="M56" s="15">
        <v>0</v>
      </c>
      <c r="N56" s="23">
        <f>L56+M56</f>
        <v>140</v>
      </c>
    </row>
    <row r="57" spans="1:14" ht="15">
      <c r="A57" s="12"/>
      <c r="B57" s="12"/>
      <c r="C57" s="12"/>
      <c r="D57" s="20"/>
      <c r="E57" s="20"/>
      <c r="F57" s="20"/>
      <c r="G57" s="15"/>
      <c r="H57" s="15"/>
      <c r="I57" s="15"/>
      <c r="J57" s="15"/>
      <c r="K57" s="15"/>
      <c r="L57" s="15"/>
      <c r="M57" s="15"/>
      <c r="N57" s="23"/>
    </row>
    <row r="58" spans="1:14" ht="15">
      <c r="A58" s="6" t="s">
        <v>88</v>
      </c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ht="15">
      <c r="A59" s="11" t="s">
        <v>89</v>
      </c>
      <c r="B59" s="12" t="s">
        <v>90</v>
      </c>
      <c r="C59" s="12">
        <v>80224860</v>
      </c>
      <c r="D59" s="19">
        <v>11</v>
      </c>
      <c r="E59" s="22">
        <v>5</v>
      </c>
      <c r="F59" s="20" t="s">
        <v>15</v>
      </c>
      <c r="G59" s="15">
        <v>0</v>
      </c>
      <c r="H59" s="15">
        <f aca="true" t="shared" si="26" ref="H59:H64">A$1*D59</f>
        <v>770</v>
      </c>
      <c r="I59" s="15">
        <f aca="true" t="shared" si="27" ref="I59:I64">A$1/2*E59</f>
        <v>175</v>
      </c>
      <c r="J59" s="15">
        <f aca="true" t="shared" si="28" ref="J59:J64">G59*(D59+E59)</f>
        <v>0</v>
      </c>
      <c r="K59" s="15">
        <f aca="true" t="shared" si="29" ref="K59:K64">(D59*A$1/2+E59*A$1)*G59</f>
        <v>0</v>
      </c>
      <c r="L59" s="15">
        <f aca="true" t="shared" si="30" ref="L59:L64">H59+I59+K59</f>
        <v>945</v>
      </c>
      <c r="M59" s="15">
        <v>400</v>
      </c>
      <c r="N59" s="23">
        <f aca="true" t="shared" si="31" ref="N59:N64">L59+M59</f>
        <v>1345</v>
      </c>
    </row>
    <row r="60" spans="1:14" ht="15">
      <c r="A60" s="11" t="s">
        <v>91</v>
      </c>
      <c r="B60" s="12" t="s">
        <v>92</v>
      </c>
      <c r="C60" s="12">
        <v>80200569</v>
      </c>
      <c r="D60" s="22">
        <v>3</v>
      </c>
      <c r="E60" s="20"/>
      <c r="F60" s="20" t="s">
        <v>20</v>
      </c>
      <c r="G60" s="15">
        <v>1</v>
      </c>
      <c r="H60" s="15">
        <f t="shared" si="26"/>
        <v>210</v>
      </c>
      <c r="I60" s="15">
        <f t="shared" si="27"/>
        <v>0</v>
      </c>
      <c r="J60" s="15">
        <f t="shared" si="28"/>
        <v>3</v>
      </c>
      <c r="K60" s="15">
        <f t="shared" si="29"/>
        <v>105</v>
      </c>
      <c r="L60" s="15">
        <f t="shared" si="30"/>
        <v>315</v>
      </c>
      <c r="M60" s="15">
        <v>975</v>
      </c>
      <c r="N60" s="23">
        <f t="shared" si="31"/>
        <v>1290</v>
      </c>
    </row>
    <row r="61" spans="1:14" ht="15">
      <c r="A61" s="11" t="s">
        <v>93</v>
      </c>
      <c r="B61" s="12" t="s">
        <v>106</v>
      </c>
      <c r="C61" s="12">
        <v>80262406</v>
      </c>
      <c r="D61" s="19">
        <v>22</v>
      </c>
      <c r="E61" s="20"/>
      <c r="F61" s="20"/>
      <c r="G61" s="15">
        <v>0</v>
      </c>
      <c r="H61" s="15">
        <f t="shared" si="26"/>
        <v>1540</v>
      </c>
      <c r="I61" s="15">
        <f t="shared" si="27"/>
        <v>0</v>
      </c>
      <c r="J61" s="15">
        <f t="shared" si="28"/>
        <v>0</v>
      </c>
      <c r="K61" s="15">
        <f t="shared" si="29"/>
        <v>0</v>
      </c>
      <c r="L61" s="15">
        <f t="shared" si="30"/>
        <v>1540</v>
      </c>
      <c r="M61" s="15">
        <f>G61*P$2</f>
        <v>0</v>
      </c>
      <c r="N61" s="23">
        <f t="shared" si="31"/>
        <v>1540</v>
      </c>
    </row>
    <row r="62" spans="1:14" ht="15">
      <c r="A62" s="11" t="s">
        <v>94</v>
      </c>
      <c r="B62" s="12" t="s">
        <v>109</v>
      </c>
      <c r="C62" s="12">
        <v>80253092</v>
      </c>
      <c r="D62" s="22">
        <v>16</v>
      </c>
      <c r="E62" s="20"/>
      <c r="F62" s="20"/>
      <c r="G62" s="15">
        <v>0</v>
      </c>
      <c r="H62" s="15">
        <f t="shared" si="26"/>
        <v>1120</v>
      </c>
      <c r="I62" s="15">
        <f t="shared" si="27"/>
        <v>0</v>
      </c>
      <c r="J62" s="15">
        <f t="shared" si="28"/>
        <v>0</v>
      </c>
      <c r="K62" s="15">
        <f t="shared" si="29"/>
        <v>0</v>
      </c>
      <c r="L62" s="15">
        <f t="shared" si="30"/>
        <v>1120</v>
      </c>
      <c r="M62" s="15">
        <f>G62*P$2</f>
        <v>0</v>
      </c>
      <c r="N62" s="23">
        <f t="shared" si="31"/>
        <v>1120</v>
      </c>
    </row>
    <row r="63" spans="1:14" ht="15">
      <c r="A63" s="11" t="s">
        <v>95</v>
      </c>
      <c r="B63" s="12" t="s">
        <v>114</v>
      </c>
      <c r="C63" s="12">
        <v>80081521</v>
      </c>
      <c r="D63" s="22">
        <v>9</v>
      </c>
      <c r="E63" s="22">
        <v>4</v>
      </c>
      <c r="F63" s="20"/>
      <c r="G63" s="15">
        <v>0</v>
      </c>
      <c r="H63" s="15">
        <f t="shared" si="26"/>
        <v>630</v>
      </c>
      <c r="I63" s="15">
        <f t="shared" si="27"/>
        <v>140</v>
      </c>
      <c r="J63" s="15">
        <f t="shared" si="28"/>
        <v>0</v>
      </c>
      <c r="K63" s="15">
        <f t="shared" si="29"/>
        <v>0</v>
      </c>
      <c r="L63" s="15">
        <f t="shared" si="30"/>
        <v>770</v>
      </c>
      <c r="M63" s="15">
        <v>0</v>
      </c>
      <c r="N63" s="23">
        <f t="shared" si="31"/>
        <v>770</v>
      </c>
    </row>
    <row r="64" spans="1:14" ht="15">
      <c r="A64" s="11" t="s">
        <v>96</v>
      </c>
      <c r="B64" s="12" t="s">
        <v>113</v>
      </c>
      <c r="C64" s="12">
        <v>80346132</v>
      </c>
      <c r="D64" s="22">
        <v>4</v>
      </c>
      <c r="E64" s="22"/>
      <c r="F64" s="20" t="s">
        <v>17</v>
      </c>
      <c r="G64" s="15">
        <v>0</v>
      </c>
      <c r="H64" s="15">
        <f t="shared" si="26"/>
        <v>280</v>
      </c>
      <c r="I64" s="15">
        <f t="shared" si="27"/>
        <v>0</v>
      </c>
      <c r="J64" s="15">
        <f t="shared" si="28"/>
        <v>0</v>
      </c>
      <c r="K64" s="15">
        <f t="shared" si="29"/>
        <v>0</v>
      </c>
      <c r="L64" s="15">
        <f t="shared" si="30"/>
        <v>280</v>
      </c>
      <c r="M64" s="15">
        <v>200</v>
      </c>
      <c r="N64" s="23">
        <f t="shared" si="31"/>
        <v>480</v>
      </c>
    </row>
    <row r="65" spans="1:14" ht="15">
      <c r="A65" s="12"/>
      <c r="B65" s="12"/>
      <c r="C65" s="12"/>
      <c r="D65" s="20"/>
      <c r="E65" s="20"/>
      <c r="F65" s="20"/>
      <c r="G65" s="15"/>
      <c r="H65" s="15"/>
      <c r="I65" s="15"/>
      <c r="J65" s="15"/>
      <c r="K65" s="15"/>
      <c r="L65" s="15"/>
      <c r="M65" s="15"/>
      <c r="N65" s="23"/>
    </row>
    <row r="66" spans="1:14" ht="15">
      <c r="A66" s="6" t="s">
        <v>97</v>
      </c>
      <c r="B66" s="24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ht="15">
      <c r="A67" s="11" t="s">
        <v>98</v>
      </c>
      <c r="B67" s="12" t="s">
        <v>106</v>
      </c>
      <c r="C67" s="12">
        <v>80262406</v>
      </c>
      <c r="D67" s="19">
        <v>10</v>
      </c>
      <c r="E67" s="20"/>
      <c r="F67" s="20"/>
      <c r="G67" s="15">
        <v>0</v>
      </c>
      <c r="H67" s="15">
        <f>A$1*D67</f>
        <v>700</v>
      </c>
      <c r="I67" s="15">
        <f>A$1/2*E67</f>
        <v>0</v>
      </c>
      <c r="J67" s="15">
        <f>G67*(D67+E67)</f>
        <v>0</v>
      </c>
      <c r="K67" s="15">
        <f>(D67*A$1/2+E67*A$1)*G67</f>
        <v>0</v>
      </c>
      <c r="L67" s="15">
        <f>H67+I67+K67</f>
        <v>700</v>
      </c>
      <c r="M67" s="15">
        <f>G67*P$2</f>
        <v>0</v>
      </c>
      <c r="N67" s="23">
        <f>L67+M67</f>
        <v>700</v>
      </c>
    </row>
    <row r="68" spans="1:14" ht="15">
      <c r="A68" s="11" t="s">
        <v>99</v>
      </c>
      <c r="B68" s="12" t="s">
        <v>107</v>
      </c>
      <c r="C68" s="12">
        <v>80149911</v>
      </c>
      <c r="D68" s="19">
        <v>1</v>
      </c>
      <c r="E68" s="20"/>
      <c r="F68" s="20"/>
      <c r="G68" s="15">
        <v>0</v>
      </c>
      <c r="H68" s="15">
        <f>A$1*D68</f>
        <v>70</v>
      </c>
      <c r="I68" s="15">
        <f>A$1/2*E68</f>
        <v>0</v>
      </c>
      <c r="J68" s="15">
        <f>G68*(D68+E68)</f>
        <v>0</v>
      </c>
      <c r="K68" s="15">
        <f>(D68*A$1/2+E68*A$1)*G68</f>
        <v>0</v>
      </c>
      <c r="L68" s="15">
        <f>H68+I68+K68</f>
        <v>70</v>
      </c>
      <c r="M68" s="15">
        <f>G68*P$2</f>
        <v>0</v>
      </c>
      <c r="N68" s="23">
        <f>L68+M68</f>
        <v>70</v>
      </c>
    </row>
    <row r="69" spans="1:14" ht="15">
      <c r="A69" s="11" t="s">
        <v>100</v>
      </c>
      <c r="B69" s="12" t="s">
        <v>108</v>
      </c>
      <c r="C69" s="12">
        <v>80244459</v>
      </c>
      <c r="D69" s="19">
        <v>1</v>
      </c>
      <c r="E69" s="20"/>
      <c r="F69" s="15" t="s">
        <v>15</v>
      </c>
      <c r="G69" s="15"/>
      <c r="H69" s="15">
        <f>A$1*D69</f>
        <v>70</v>
      </c>
      <c r="I69" s="15">
        <f>A$1/2*E69</f>
        <v>0</v>
      </c>
      <c r="J69" s="15">
        <f>G69*(D69+E69)</f>
        <v>0</v>
      </c>
      <c r="K69" s="15">
        <f>(D69*A$1/2+E69*A$1)*G69</f>
        <v>0</v>
      </c>
      <c r="L69" s="15">
        <f>H69+I69+K69</f>
        <v>70</v>
      </c>
      <c r="M69" s="15">
        <v>400</v>
      </c>
      <c r="N69" s="23">
        <f>L69+M69</f>
        <v>470</v>
      </c>
    </row>
    <row r="70" spans="1:14" ht="15">
      <c r="A70" s="11" t="s">
        <v>101</v>
      </c>
      <c r="B70" s="12" t="s">
        <v>102</v>
      </c>
      <c r="C70" s="12">
        <v>80178232</v>
      </c>
      <c r="D70" s="22">
        <v>24</v>
      </c>
      <c r="E70" s="20"/>
      <c r="F70" s="20"/>
      <c r="G70" s="15">
        <v>0</v>
      </c>
      <c r="H70" s="15">
        <f>A$1*D70</f>
        <v>1680</v>
      </c>
      <c r="I70" s="15">
        <f>A$1/2*E70</f>
        <v>0</v>
      </c>
      <c r="J70" s="15">
        <f>G70*(D70+E70)</f>
        <v>0</v>
      </c>
      <c r="K70" s="15">
        <f>(D70*A$1/2+E70*A$1)*G70</f>
        <v>0</v>
      </c>
      <c r="L70" s="15">
        <f>H70+I70+K70</f>
        <v>1680</v>
      </c>
      <c r="M70" s="15">
        <v>0</v>
      </c>
      <c r="N70" s="23">
        <f>L70+M70</f>
        <v>1680</v>
      </c>
    </row>
    <row r="71" spans="1:14" ht="15">
      <c r="A71" s="11" t="s">
        <v>103</v>
      </c>
      <c r="B71" s="12" t="s">
        <v>104</v>
      </c>
      <c r="C71" s="12">
        <v>80229646</v>
      </c>
      <c r="D71" s="22">
        <v>6</v>
      </c>
      <c r="E71" s="20"/>
      <c r="F71" s="20"/>
      <c r="G71" s="15">
        <v>0</v>
      </c>
      <c r="H71" s="15">
        <f>A$1*D71</f>
        <v>420</v>
      </c>
      <c r="I71" s="15">
        <f>A$1/2*E71</f>
        <v>0</v>
      </c>
      <c r="J71" s="15">
        <f>G71*(D71+E71)</f>
        <v>0</v>
      </c>
      <c r="K71" s="15">
        <f>(D71*A$1/2+E71*A$1)*G71</f>
        <v>0</v>
      </c>
      <c r="L71" s="15">
        <f>H71+I71+K71</f>
        <v>420</v>
      </c>
      <c r="M71" s="15">
        <v>0</v>
      </c>
      <c r="N71" s="23">
        <f>L71+M71</f>
        <v>420</v>
      </c>
    </row>
    <row r="72" spans="1:14" ht="15">
      <c r="A72" s="12"/>
      <c r="B72" s="12"/>
      <c r="C72" s="26"/>
      <c r="D72" s="20"/>
      <c r="E72" s="20"/>
      <c r="F72" s="20"/>
      <c r="G72" s="4"/>
      <c r="H72" s="4"/>
      <c r="I72" s="27"/>
      <c r="J72" s="28"/>
      <c r="K72" s="28"/>
      <c r="L72" s="27"/>
      <c r="M72" s="27"/>
      <c r="N72" s="29"/>
    </row>
    <row r="73" spans="1:14" ht="15">
      <c r="A73" s="30" t="s">
        <v>105</v>
      </c>
      <c r="B73" s="30"/>
      <c r="C73" s="30"/>
      <c r="D73" s="31">
        <f>SUM(D4:D71)</f>
        <v>574</v>
      </c>
      <c r="E73" s="31">
        <f>SUM(E4:E70)</f>
        <v>237</v>
      </c>
      <c r="F73" s="31"/>
      <c r="G73" s="23">
        <f>SUM(G4:G71)</f>
        <v>7</v>
      </c>
      <c r="H73" s="23">
        <f>SUM(H4:H71)</f>
        <v>40180</v>
      </c>
      <c r="I73" s="23">
        <f>SUM(I4:I71)</f>
        <v>8295</v>
      </c>
      <c r="J73" s="23">
        <f>SUM(J4:J69)</f>
        <v>112</v>
      </c>
      <c r="K73" s="23">
        <f>SUM(K4:K69)</f>
        <v>4200</v>
      </c>
      <c r="L73" s="23">
        <f>SUM(L4:L71)</f>
        <v>52675</v>
      </c>
      <c r="M73" s="23">
        <f>SUM(M4:M69)</f>
        <v>10625</v>
      </c>
      <c r="N73" s="23">
        <f>L73+M73</f>
        <v>63300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Annela_Oona</dc:creator>
  <cp:keywords/>
  <dc:description/>
  <cp:lastModifiedBy>Annela_Oona</cp:lastModifiedBy>
  <dcterms:created xsi:type="dcterms:W3CDTF">2013-01-24T12:47:43Z</dcterms:created>
  <dcterms:modified xsi:type="dcterms:W3CDTF">2013-01-24T13:35:22Z</dcterms:modified>
  <cp:category/>
  <cp:version/>
  <cp:contentType/>
  <cp:contentStatus/>
</cp:coreProperties>
</file>